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795" windowHeight="8190"/>
  </bookViews>
  <sheets>
    <sheet name="Generadores" sheetId="1" r:id="rId1"/>
    <sheet name="Pot. Trabajo Grupos Gen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4" i="2"/>
  <c r="C23"/>
  <c r="C22"/>
  <c r="C21"/>
  <c r="C20"/>
  <c r="C19"/>
  <c r="C18"/>
  <c r="C17"/>
  <c r="C16"/>
  <c r="C15"/>
  <c r="C14"/>
  <c r="C13"/>
  <c r="C12"/>
  <c r="C11"/>
  <c r="C10"/>
  <c r="C9"/>
  <c r="B25"/>
  <c r="B24"/>
  <c r="B22"/>
  <c r="B23"/>
  <c r="B21"/>
  <c r="B20"/>
  <c r="B19"/>
  <c r="B18"/>
  <c r="B17"/>
  <c r="B16"/>
  <c r="B15"/>
  <c r="B14"/>
  <c r="B13"/>
  <c r="B12"/>
  <c r="B11"/>
  <c r="B10"/>
  <c r="B9"/>
  <c r="M8"/>
  <c r="AE26" i="1"/>
  <c r="AI26" s="1"/>
  <c r="AG26"/>
  <c r="AE25"/>
  <c r="AI25" s="1"/>
  <c r="AO20"/>
  <c r="AK12"/>
  <c r="AI11"/>
  <c r="AG11"/>
  <c r="AO6"/>
  <c r="T12"/>
  <c r="R12"/>
  <c r="V12" s="1"/>
  <c r="Z6"/>
  <c r="R26"/>
  <c r="R40"/>
  <c r="E40"/>
  <c r="G40" s="1"/>
  <c r="E26"/>
  <c r="G26" s="1"/>
  <c r="E12"/>
  <c r="G12" s="1"/>
  <c r="AK25" l="1"/>
  <c r="AE11"/>
  <c r="AK11" s="1"/>
  <c r="AM11" s="1"/>
  <c r="R11"/>
  <c r="V11"/>
  <c r="X11"/>
</calcChain>
</file>

<file path=xl/sharedStrings.xml><?xml version="1.0" encoding="utf-8"?>
<sst xmlns="http://schemas.openxmlformats.org/spreadsheetml/2006/main" count="161" uniqueCount="42">
  <si>
    <t xml:space="preserve">GENERADORES </t>
  </si>
  <si>
    <t>PARTIDA DIRECTA</t>
  </si>
  <si>
    <t>HP</t>
  </si>
  <si>
    <t>=</t>
  </si>
  <si>
    <t>x</t>
  </si>
  <si>
    <t>KVA</t>
  </si>
  <si>
    <t>X</t>
  </si>
  <si>
    <t xml:space="preserve">                   Calculo</t>
  </si>
  <si>
    <t xml:space="preserve">                 Formula</t>
  </si>
  <si>
    <t>Ingresar Dato Motor</t>
  </si>
  <si>
    <t>Potencia</t>
  </si>
  <si>
    <t xml:space="preserve">   PARTIDA ESTRELLA TRIANGULO</t>
  </si>
  <si>
    <t xml:space="preserve">   PARTIDA ELECTRONICA</t>
  </si>
  <si>
    <t>Ingresar Dato</t>
  </si>
  <si>
    <t>KW</t>
  </si>
  <si>
    <t>/</t>
  </si>
  <si>
    <t>PARTIDA MOTOR DIRECTA</t>
  </si>
  <si>
    <t>PARTIDA MOTOR ESTRELLA TRIANGULO</t>
  </si>
  <si>
    <t>PARTIDA MOTOR ESTRELLA ELECTRONICA</t>
  </si>
  <si>
    <t>PARA LA MAYORIA DE LOS CASOS Fp = 8</t>
  </si>
  <si>
    <t>KVA X Fp</t>
  </si>
  <si>
    <t>Fp: Factor de Potencia del Equipo</t>
  </si>
  <si>
    <t>KW/Fp</t>
  </si>
  <si>
    <t>FORMULA  GENERAL</t>
  </si>
  <si>
    <t>I</t>
  </si>
  <si>
    <t>1OOO</t>
  </si>
  <si>
    <t>VL</t>
  </si>
  <si>
    <t>Ingresar DatoS</t>
  </si>
  <si>
    <t>I :</t>
  </si>
  <si>
    <t>Corriente nominal del equipo</t>
  </si>
  <si>
    <t>KVA :</t>
  </si>
  <si>
    <t>Potencia nominal en placa</t>
  </si>
  <si>
    <t>VL :</t>
  </si>
  <si>
    <t>Voltage de placa</t>
  </si>
  <si>
    <t xml:space="preserve">KVA </t>
  </si>
  <si>
    <t>X       3</t>
  </si>
  <si>
    <t>EQUIVALENCIA DE KVA A KW ( PARA CALCULAR LOS KW DEL EQUIPO )</t>
  </si>
  <si>
    <t>EQUIVALENCIA DE KW A KVA ( PARA CALCULAR LOS KVA DEL EQUIPO )</t>
  </si>
  <si>
    <t>FORMULA  PARA CALCULOS DE KVA A PARTIR DEL DATO DE CORRIENTE</t>
  </si>
  <si>
    <t>Raiz 3</t>
  </si>
  <si>
    <t>CORRIENTE MAXIMA DE PRUEBA DE CARGA</t>
  </si>
  <si>
    <t>AMP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</si>
</sst>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2" borderId="5" xfId="0" applyFill="1" applyBorder="1"/>
    <xf numFmtId="0" fontId="1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1" fillId="2" borderId="11" xfId="0" applyFont="1" applyFill="1" applyBorder="1"/>
    <xf numFmtId="0" fontId="1" fillId="6" borderId="4" xfId="0" applyFont="1" applyFill="1" applyBorder="1"/>
    <xf numFmtId="0" fontId="1" fillId="6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5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0" fillId="8" borderId="0" xfId="0" applyFill="1" applyBorder="1"/>
    <xf numFmtId="0" fontId="1" fillId="7" borderId="3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4</xdr:row>
      <xdr:rowOff>190500</xdr:rowOff>
    </xdr:from>
    <xdr:to>
      <xdr:col>19</xdr:col>
      <xdr:colOff>104775</xdr:colOff>
      <xdr:row>4</xdr:row>
      <xdr:rowOff>190505</xdr:rowOff>
    </xdr:to>
    <xdr:cxnSp macro="">
      <xdr:nvCxnSpPr>
        <xdr:cNvPr id="3" name="2 Conector recto"/>
        <xdr:cNvCxnSpPr/>
      </xdr:nvCxnSpPr>
      <xdr:spPr>
        <a:xfrm flipV="1">
          <a:off x="7258050" y="981075"/>
          <a:ext cx="1019175" cy="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5</xdr:row>
      <xdr:rowOff>47625</xdr:rowOff>
    </xdr:from>
    <xdr:to>
      <xdr:col>18</xdr:col>
      <xdr:colOff>47625</xdr:colOff>
      <xdr:row>5</xdr:row>
      <xdr:rowOff>161925</xdr:rowOff>
    </xdr:to>
    <xdr:cxnSp macro="">
      <xdr:nvCxnSpPr>
        <xdr:cNvPr id="13" name="12 Conector recto"/>
        <xdr:cNvCxnSpPr/>
      </xdr:nvCxnSpPr>
      <xdr:spPr>
        <a:xfrm>
          <a:off x="8010525" y="103822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5</xdr:row>
      <xdr:rowOff>19050</xdr:rowOff>
    </xdr:from>
    <xdr:to>
      <xdr:col>18</xdr:col>
      <xdr:colOff>85725</xdr:colOff>
      <xdr:row>5</xdr:row>
      <xdr:rowOff>161926</xdr:rowOff>
    </xdr:to>
    <xdr:cxnSp macro="">
      <xdr:nvCxnSpPr>
        <xdr:cNvPr id="17" name="16 Conector recto"/>
        <xdr:cNvCxnSpPr/>
      </xdr:nvCxnSpPr>
      <xdr:spPr>
        <a:xfrm flipV="1">
          <a:off x="8048625" y="1009650"/>
          <a:ext cx="28575" cy="1428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</xdr:colOff>
      <xdr:row>5</xdr:row>
      <xdr:rowOff>19050</xdr:rowOff>
    </xdr:from>
    <xdr:to>
      <xdr:col>19</xdr:col>
      <xdr:colOff>257175</xdr:colOff>
      <xdr:row>5</xdr:row>
      <xdr:rowOff>19053</xdr:rowOff>
    </xdr:to>
    <xdr:cxnSp macro="">
      <xdr:nvCxnSpPr>
        <xdr:cNvPr id="20" name="19 Conector recto"/>
        <xdr:cNvCxnSpPr/>
      </xdr:nvCxnSpPr>
      <xdr:spPr>
        <a:xfrm flipV="1">
          <a:off x="8086725" y="1009650"/>
          <a:ext cx="342900" cy="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10</xdr:row>
      <xdr:rowOff>190500</xdr:rowOff>
    </xdr:from>
    <xdr:to>
      <xdr:col>19</xdr:col>
      <xdr:colOff>285750</xdr:colOff>
      <xdr:row>10</xdr:row>
      <xdr:rowOff>190501</xdr:rowOff>
    </xdr:to>
    <xdr:cxnSp macro="">
      <xdr:nvCxnSpPr>
        <xdr:cNvPr id="29" name="28 Conector recto"/>
        <xdr:cNvCxnSpPr/>
      </xdr:nvCxnSpPr>
      <xdr:spPr>
        <a:xfrm flipV="1">
          <a:off x="7877175" y="2181225"/>
          <a:ext cx="847725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10</xdr:row>
      <xdr:rowOff>190500</xdr:rowOff>
    </xdr:from>
    <xdr:to>
      <xdr:col>21</xdr:col>
      <xdr:colOff>400050</xdr:colOff>
      <xdr:row>10</xdr:row>
      <xdr:rowOff>190500</xdr:rowOff>
    </xdr:to>
    <xdr:cxnSp macro="">
      <xdr:nvCxnSpPr>
        <xdr:cNvPr id="34" name="33 Conector recto"/>
        <xdr:cNvCxnSpPr/>
      </xdr:nvCxnSpPr>
      <xdr:spPr>
        <a:xfrm>
          <a:off x="9086850" y="2181225"/>
          <a:ext cx="381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</xdr:row>
      <xdr:rowOff>190500</xdr:rowOff>
    </xdr:from>
    <xdr:to>
      <xdr:col>33</xdr:col>
      <xdr:colOff>304800</xdr:colOff>
      <xdr:row>4</xdr:row>
      <xdr:rowOff>190508</xdr:rowOff>
    </xdr:to>
    <xdr:cxnSp macro="">
      <xdr:nvCxnSpPr>
        <xdr:cNvPr id="35" name="34 Conector recto"/>
        <xdr:cNvCxnSpPr/>
      </xdr:nvCxnSpPr>
      <xdr:spPr>
        <a:xfrm flipV="1">
          <a:off x="12334875" y="981075"/>
          <a:ext cx="1533525" cy="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161925</xdr:colOff>
      <xdr:row>4</xdr:row>
      <xdr:rowOff>9525</xdr:rowOff>
    </xdr:from>
    <xdr:to>
      <xdr:col>32</xdr:col>
      <xdr:colOff>190500</xdr:colOff>
      <xdr:row>4</xdr:row>
      <xdr:rowOff>123825</xdr:rowOff>
    </xdr:to>
    <xdr:cxnSp macro="">
      <xdr:nvCxnSpPr>
        <xdr:cNvPr id="36" name="35 Conector recto"/>
        <xdr:cNvCxnSpPr/>
      </xdr:nvCxnSpPr>
      <xdr:spPr>
        <a:xfrm>
          <a:off x="13544550" y="800100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190500</xdr:colOff>
      <xdr:row>4</xdr:row>
      <xdr:rowOff>0</xdr:rowOff>
    </xdr:from>
    <xdr:to>
      <xdr:col>32</xdr:col>
      <xdr:colOff>219075</xdr:colOff>
      <xdr:row>4</xdr:row>
      <xdr:rowOff>142876</xdr:rowOff>
    </xdr:to>
    <xdr:cxnSp macro="">
      <xdr:nvCxnSpPr>
        <xdr:cNvPr id="37" name="36 Conector recto"/>
        <xdr:cNvCxnSpPr/>
      </xdr:nvCxnSpPr>
      <xdr:spPr>
        <a:xfrm flipV="1">
          <a:off x="13573125" y="790575"/>
          <a:ext cx="28575" cy="1428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219075</xdr:colOff>
      <xdr:row>4</xdr:row>
      <xdr:rowOff>0</xdr:rowOff>
    </xdr:from>
    <xdr:to>
      <xdr:col>33</xdr:col>
      <xdr:colOff>228600</xdr:colOff>
      <xdr:row>4</xdr:row>
      <xdr:rowOff>6</xdr:rowOff>
    </xdr:to>
    <xdr:cxnSp macro="">
      <xdr:nvCxnSpPr>
        <xdr:cNvPr id="38" name="37 Conector recto"/>
        <xdr:cNvCxnSpPr/>
      </xdr:nvCxnSpPr>
      <xdr:spPr>
        <a:xfrm flipV="1">
          <a:off x="13230225" y="790575"/>
          <a:ext cx="561975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10</xdr:row>
      <xdr:rowOff>190500</xdr:rowOff>
    </xdr:from>
    <xdr:to>
      <xdr:col>35</xdr:col>
      <xdr:colOff>95250</xdr:colOff>
      <xdr:row>10</xdr:row>
      <xdr:rowOff>190502</xdr:rowOff>
    </xdr:to>
    <xdr:cxnSp macro="">
      <xdr:nvCxnSpPr>
        <xdr:cNvPr id="39" name="38 Conector recto"/>
        <xdr:cNvCxnSpPr/>
      </xdr:nvCxnSpPr>
      <xdr:spPr>
        <a:xfrm flipV="1">
          <a:off x="12753975" y="2181225"/>
          <a:ext cx="1628775" cy="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10</xdr:row>
      <xdr:rowOff>190500</xdr:rowOff>
    </xdr:from>
    <xdr:to>
      <xdr:col>37</xdr:col>
      <xdr:colOff>9525</xdr:colOff>
      <xdr:row>10</xdr:row>
      <xdr:rowOff>190500</xdr:rowOff>
    </xdr:to>
    <xdr:cxnSp macro="">
      <xdr:nvCxnSpPr>
        <xdr:cNvPr id="40" name="39 Conector recto"/>
        <xdr:cNvCxnSpPr/>
      </xdr:nvCxnSpPr>
      <xdr:spPr>
        <a:xfrm>
          <a:off x="14649450" y="2181225"/>
          <a:ext cx="381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18</xdr:row>
      <xdr:rowOff>190500</xdr:rowOff>
    </xdr:from>
    <xdr:to>
      <xdr:col>33</xdr:col>
      <xdr:colOff>304800</xdr:colOff>
      <xdr:row>18</xdr:row>
      <xdr:rowOff>190508</xdr:rowOff>
    </xdr:to>
    <xdr:cxnSp macro="">
      <xdr:nvCxnSpPr>
        <xdr:cNvPr id="50" name="49 Conector recto"/>
        <xdr:cNvCxnSpPr/>
      </xdr:nvCxnSpPr>
      <xdr:spPr>
        <a:xfrm flipV="1">
          <a:off x="12334875" y="981075"/>
          <a:ext cx="1533525" cy="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209550</xdr:colOff>
      <xdr:row>19</xdr:row>
      <xdr:rowOff>47625</xdr:rowOff>
    </xdr:from>
    <xdr:to>
      <xdr:col>32</xdr:col>
      <xdr:colOff>238125</xdr:colOff>
      <xdr:row>19</xdr:row>
      <xdr:rowOff>161925</xdr:rowOff>
    </xdr:to>
    <xdr:cxnSp macro="">
      <xdr:nvCxnSpPr>
        <xdr:cNvPr id="51" name="50 Conector recto"/>
        <xdr:cNvCxnSpPr/>
      </xdr:nvCxnSpPr>
      <xdr:spPr>
        <a:xfrm>
          <a:off x="13220700" y="381952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247650</xdr:colOff>
      <xdr:row>19</xdr:row>
      <xdr:rowOff>38100</xdr:rowOff>
    </xdr:from>
    <xdr:to>
      <xdr:col>32</xdr:col>
      <xdr:colOff>276225</xdr:colOff>
      <xdr:row>19</xdr:row>
      <xdr:rowOff>180976</xdr:rowOff>
    </xdr:to>
    <xdr:cxnSp macro="">
      <xdr:nvCxnSpPr>
        <xdr:cNvPr id="52" name="51 Conector recto"/>
        <xdr:cNvCxnSpPr/>
      </xdr:nvCxnSpPr>
      <xdr:spPr>
        <a:xfrm flipV="1">
          <a:off x="13258800" y="3810000"/>
          <a:ext cx="28575" cy="1428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266700</xdr:colOff>
      <xdr:row>19</xdr:row>
      <xdr:rowOff>38100</xdr:rowOff>
    </xdr:from>
    <xdr:to>
      <xdr:col>33</xdr:col>
      <xdr:colOff>276225</xdr:colOff>
      <xdr:row>19</xdr:row>
      <xdr:rowOff>38106</xdr:rowOff>
    </xdr:to>
    <xdr:cxnSp macro="">
      <xdr:nvCxnSpPr>
        <xdr:cNvPr id="53" name="52 Conector recto"/>
        <xdr:cNvCxnSpPr/>
      </xdr:nvCxnSpPr>
      <xdr:spPr>
        <a:xfrm flipV="1">
          <a:off x="13277850" y="3810000"/>
          <a:ext cx="561975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24</xdr:row>
      <xdr:rowOff>190500</xdr:rowOff>
    </xdr:from>
    <xdr:to>
      <xdr:col>33</xdr:col>
      <xdr:colOff>19050</xdr:colOff>
      <xdr:row>24</xdr:row>
      <xdr:rowOff>190503</xdr:rowOff>
    </xdr:to>
    <xdr:cxnSp macro="">
      <xdr:nvCxnSpPr>
        <xdr:cNvPr id="54" name="53 Conector recto"/>
        <xdr:cNvCxnSpPr/>
      </xdr:nvCxnSpPr>
      <xdr:spPr>
        <a:xfrm flipV="1">
          <a:off x="12877800" y="4962525"/>
          <a:ext cx="876300" cy="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28575</xdr:colOff>
      <xdr:row>25</xdr:row>
      <xdr:rowOff>0</xdr:rowOff>
    </xdr:from>
    <xdr:to>
      <xdr:col>35</xdr:col>
      <xdr:colOff>47625</xdr:colOff>
      <xdr:row>25</xdr:row>
      <xdr:rowOff>1</xdr:rowOff>
    </xdr:to>
    <xdr:cxnSp macro="">
      <xdr:nvCxnSpPr>
        <xdr:cNvPr id="61" name="60 Conector recto"/>
        <xdr:cNvCxnSpPr/>
      </xdr:nvCxnSpPr>
      <xdr:spPr>
        <a:xfrm flipV="1">
          <a:off x="14154150" y="4972050"/>
          <a:ext cx="400050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O43"/>
  <sheetViews>
    <sheetView tabSelected="1" topLeftCell="A18" workbookViewId="0">
      <selection activeCell="K38" sqref="K38"/>
    </sheetView>
  </sheetViews>
  <sheetFormatPr baseColWidth="10" defaultRowHeight="15"/>
  <cols>
    <col min="2" max="2" width="6.28515625" customWidth="1"/>
    <col min="3" max="3" width="6.7109375" customWidth="1"/>
    <col min="4" max="4" width="2.5703125" customWidth="1"/>
    <col min="5" max="5" width="4" bestFit="1" customWidth="1"/>
    <col min="6" max="6" width="2.28515625" customWidth="1"/>
    <col min="7" max="7" width="10.140625" customWidth="1"/>
    <col min="8" max="8" width="4.5703125" customWidth="1"/>
    <col min="9" max="9" width="2" bestFit="1" customWidth="1"/>
    <col min="10" max="10" width="5.42578125" customWidth="1"/>
    <col min="15" max="15" width="5.42578125" customWidth="1"/>
    <col min="16" max="16" width="5.140625" customWidth="1"/>
    <col min="17" max="17" width="4.28515625" customWidth="1"/>
    <col min="18" max="18" width="8.5703125" customWidth="1"/>
    <col min="19" max="19" width="2.7109375" customWidth="1"/>
    <col min="20" max="20" width="4.85546875" customWidth="1"/>
    <col min="21" max="21" width="4.5703125" customWidth="1"/>
    <col min="22" max="22" width="6.140625" customWidth="1"/>
    <col min="23" max="23" width="5.28515625" customWidth="1"/>
    <col min="24" max="24" width="7.28515625" customWidth="1"/>
    <col min="25" max="25" width="6" customWidth="1"/>
    <col min="27" max="27" width="4.140625" customWidth="1"/>
    <col min="28" max="28" width="6.5703125" customWidth="1"/>
    <col min="29" max="29" width="4" customWidth="1"/>
    <col min="30" max="30" width="3.42578125" customWidth="1"/>
    <col min="31" max="31" width="4" customWidth="1"/>
    <col min="32" max="32" width="3.42578125" customWidth="1"/>
    <col min="33" max="33" width="8.28515625" customWidth="1"/>
    <col min="34" max="34" width="5.85546875" customWidth="1"/>
    <col min="35" max="35" width="5.7109375" customWidth="1"/>
    <col min="36" max="36" width="4" customWidth="1"/>
    <col min="37" max="37" width="7" customWidth="1"/>
    <col min="38" max="38" width="4.5703125" customWidth="1"/>
    <col min="39" max="39" width="9.42578125" customWidth="1"/>
    <col min="40" max="40" width="5.85546875" customWidth="1"/>
  </cols>
  <sheetData>
    <row r="2" spans="2:41" ht="15.75" thickBot="1">
      <c r="C2" s="1" t="s">
        <v>0</v>
      </c>
    </row>
    <row r="3" spans="2:41" ht="15.75" thickBot="1">
      <c r="B3" s="28" t="s">
        <v>16</v>
      </c>
      <c r="C3" s="29"/>
      <c r="D3" s="30"/>
      <c r="E3" s="30"/>
      <c r="F3" s="30"/>
      <c r="G3" s="30"/>
      <c r="H3" s="30"/>
      <c r="I3" s="30"/>
      <c r="J3" s="30"/>
      <c r="K3" s="30"/>
      <c r="L3" s="63">
        <v>1</v>
      </c>
      <c r="O3" s="28" t="s">
        <v>23</v>
      </c>
      <c r="P3" s="30"/>
      <c r="Q3" s="30"/>
      <c r="R3" s="30"/>
      <c r="S3" s="30"/>
      <c r="T3" s="30"/>
      <c r="U3" s="30"/>
      <c r="V3" s="30"/>
      <c r="W3" s="30"/>
      <c r="X3" s="30"/>
      <c r="Y3" s="30"/>
      <c r="Z3" s="63">
        <v>4</v>
      </c>
      <c r="AB3" s="28" t="s">
        <v>38</v>
      </c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63">
        <v>7</v>
      </c>
    </row>
    <row r="4" spans="2:41" ht="15.75" thickBot="1">
      <c r="B4" s="2"/>
      <c r="C4" s="3"/>
      <c r="D4" s="4"/>
      <c r="E4" s="4"/>
      <c r="F4" s="4"/>
      <c r="G4" s="4"/>
      <c r="H4" s="4"/>
      <c r="I4" s="4"/>
      <c r="J4" s="4"/>
      <c r="K4" s="4"/>
      <c r="L4" s="5"/>
      <c r="O4" s="2"/>
      <c r="P4" s="3"/>
      <c r="Q4" s="4"/>
      <c r="R4" s="4"/>
      <c r="S4" s="4"/>
      <c r="T4" s="4"/>
      <c r="U4" s="4"/>
      <c r="V4" s="4"/>
      <c r="W4" s="4"/>
      <c r="X4" s="4"/>
      <c r="Y4" s="4"/>
      <c r="Z4" s="5"/>
      <c r="AB4" s="2"/>
      <c r="AC4" s="3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5"/>
    </row>
    <row r="5" spans="2:41" ht="15.75" thickBot="1">
      <c r="B5" s="6"/>
      <c r="C5" s="7"/>
      <c r="D5" s="7"/>
      <c r="E5" s="7"/>
      <c r="F5" s="7"/>
      <c r="G5" s="7"/>
      <c r="H5" s="14" t="s">
        <v>9</v>
      </c>
      <c r="I5" s="15"/>
      <c r="J5" s="15"/>
      <c r="K5" s="16"/>
      <c r="L5" s="8"/>
      <c r="O5" s="43" t="s">
        <v>24</v>
      </c>
      <c r="P5" s="39" t="s">
        <v>3</v>
      </c>
      <c r="Q5" s="39" t="s">
        <v>5</v>
      </c>
      <c r="R5" s="42" t="s">
        <v>6</v>
      </c>
      <c r="S5" s="39" t="s">
        <v>25</v>
      </c>
      <c r="T5" s="39"/>
      <c r="U5" s="28" t="s">
        <v>27</v>
      </c>
      <c r="V5" s="29"/>
      <c r="W5" s="29"/>
      <c r="X5" s="29"/>
      <c r="Y5" s="29"/>
      <c r="Z5" s="31"/>
      <c r="AB5" s="43" t="s">
        <v>34</v>
      </c>
      <c r="AC5" s="39" t="s">
        <v>3</v>
      </c>
      <c r="AD5" s="39" t="s">
        <v>24</v>
      </c>
      <c r="AE5" s="42" t="s">
        <v>6</v>
      </c>
      <c r="AF5" s="39" t="s">
        <v>26</v>
      </c>
      <c r="AG5" s="39" t="s">
        <v>35</v>
      </c>
      <c r="AH5" s="39"/>
      <c r="AI5" s="39"/>
      <c r="AJ5" s="28" t="s">
        <v>27</v>
      </c>
      <c r="AK5" s="29"/>
      <c r="AL5" s="29"/>
      <c r="AM5" s="29"/>
      <c r="AN5" s="29"/>
      <c r="AO5" s="31"/>
    </row>
    <row r="6" spans="2:41" ht="15.75" thickBot="1">
      <c r="B6" s="6"/>
      <c r="C6" s="9" t="s">
        <v>1</v>
      </c>
      <c r="D6" s="7"/>
      <c r="E6" s="7"/>
      <c r="F6" s="7"/>
      <c r="G6" s="7"/>
      <c r="H6" s="14" t="s">
        <v>2</v>
      </c>
      <c r="I6" s="15" t="s">
        <v>3</v>
      </c>
      <c r="J6" s="61">
        <v>100</v>
      </c>
      <c r="K6" s="16" t="s">
        <v>10</v>
      </c>
      <c r="L6" s="8"/>
      <c r="O6" s="6"/>
      <c r="P6" s="9"/>
      <c r="Q6" s="42" t="s">
        <v>26</v>
      </c>
      <c r="R6" s="42" t="s">
        <v>6</v>
      </c>
      <c r="S6" s="45"/>
      <c r="T6" s="9">
        <v>3</v>
      </c>
      <c r="U6" s="28" t="s">
        <v>5</v>
      </c>
      <c r="V6" s="62">
        <v>27</v>
      </c>
      <c r="W6" s="49" t="s">
        <v>26</v>
      </c>
      <c r="X6" s="66">
        <v>380</v>
      </c>
      <c r="Y6" s="48" t="s">
        <v>39</v>
      </c>
      <c r="Z6" s="31">
        <f>SQRT(3)</f>
        <v>1.7320508075688772</v>
      </c>
      <c r="AB6" s="6"/>
      <c r="AC6" s="9"/>
      <c r="AD6" s="42"/>
      <c r="AE6" s="42"/>
      <c r="AF6" s="45" t="s">
        <v>25</v>
      </c>
      <c r="AG6" s="9"/>
      <c r="AH6" s="9"/>
      <c r="AI6" s="9"/>
      <c r="AJ6" s="28" t="s">
        <v>24</v>
      </c>
      <c r="AK6" s="62">
        <v>90</v>
      </c>
      <c r="AL6" s="49" t="s">
        <v>26</v>
      </c>
      <c r="AM6" s="66">
        <v>380</v>
      </c>
      <c r="AN6" s="48" t="s">
        <v>39</v>
      </c>
      <c r="AO6" s="31">
        <f>SQRT(3)</f>
        <v>1.7320508075688772</v>
      </c>
    </row>
    <row r="7" spans="2:41" ht="15.75" thickBot="1">
      <c r="B7" s="6"/>
      <c r="C7" s="9"/>
      <c r="D7" s="7"/>
      <c r="E7" s="7"/>
      <c r="F7" s="7"/>
      <c r="G7" s="7"/>
      <c r="H7" s="7"/>
      <c r="I7" s="7"/>
      <c r="J7" s="7"/>
      <c r="K7" s="7"/>
      <c r="L7" s="8"/>
      <c r="O7" s="46" t="s">
        <v>28</v>
      </c>
      <c r="P7" s="47" t="s">
        <v>29</v>
      </c>
      <c r="Q7" s="40"/>
      <c r="R7" s="40"/>
      <c r="S7" s="40"/>
      <c r="T7" s="40"/>
      <c r="U7" s="40"/>
      <c r="V7" s="7"/>
      <c r="W7" s="7"/>
      <c r="X7" s="7"/>
      <c r="Y7" s="7"/>
      <c r="Z7" s="8"/>
      <c r="AB7" s="46" t="s">
        <v>28</v>
      </c>
      <c r="AC7" s="47" t="s">
        <v>29</v>
      </c>
      <c r="AD7" s="40"/>
      <c r="AE7" s="40"/>
      <c r="AF7" s="40"/>
      <c r="AG7" s="40"/>
      <c r="AH7" s="40"/>
      <c r="AI7" s="40"/>
      <c r="AJ7" s="40"/>
      <c r="AK7" s="7"/>
      <c r="AL7" s="7"/>
      <c r="AM7" s="7"/>
      <c r="AN7" s="7"/>
      <c r="AO7" s="8"/>
    </row>
    <row r="8" spans="2:41" ht="15.75" thickBot="1">
      <c r="B8" s="6"/>
      <c r="C8" s="14" t="s">
        <v>8</v>
      </c>
      <c r="D8" s="17"/>
      <c r="E8" s="17"/>
      <c r="F8" s="17"/>
      <c r="G8" s="18"/>
      <c r="H8" s="7"/>
      <c r="I8" s="7"/>
      <c r="J8" s="7"/>
      <c r="K8" s="7"/>
      <c r="L8" s="8"/>
      <c r="O8" s="46" t="s">
        <v>30</v>
      </c>
      <c r="P8" s="39" t="s">
        <v>31</v>
      </c>
      <c r="Q8" s="7"/>
      <c r="R8" s="7"/>
      <c r="S8" s="7"/>
      <c r="T8" s="7"/>
      <c r="U8" s="7"/>
      <c r="V8" s="7"/>
      <c r="W8" s="7"/>
      <c r="X8" s="7"/>
      <c r="Y8" s="7"/>
      <c r="Z8" s="8"/>
      <c r="AB8" s="46" t="s">
        <v>30</v>
      </c>
      <c r="AC8" s="39" t="s">
        <v>31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</row>
    <row r="9" spans="2:41" ht="15.75" thickBot="1">
      <c r="B9" s="6"/>
      <c r="C9" s="19">
        <v>3</v>
      </c>
      <c r="D9" s="20" t="s">
        <v>4</v>
      </c>
      <c r="E9" s="17" t="s">
        <v>2</v>
      </c>
      <c r="F9" s="17" t="s">
        <v>3</v>
      </c>
      <c r="G9" s="18" t="s">
        <v>5</v>
      </c>
      <c r="H9" s="7"/>
      <c r="I9" s="7"/>
      <c r="J9" s="7"/>
      <c r="K9" s="7"/>
      <c r="L9" s="8"/>
      <c r="O9" s="46" t="s">
        <v>32</v>
      </c>
      <c r="P9" s="39" t="s">
        <v>33</v>
      </c>
      <c r="Q9" s="42"/>
      <c r="R9" s="39"/>
      <c r="S9" s="39"/>
      <c r="T9" s="39"/>
      <c r="U9" s="7"/>
      <c r="V9" s="7"/>
      <c r="W9" s="7"/>
      <c r="X9" s="7"/>
      <c r="Y9" s="7"/>
      <c r="Z9" s="8"/>
      <c r="AB9" s="46" t="s">
        <v>32</v>
      </c>
      <c r="AC9" s="39" t="s">
        <v>33</v>
      </c>
      <c r="AD9" s="42"/>
      <c r="AE9" s="39"/>
      <c r="AF9" s="39"/>
      <c r="AG9" s="39"/>
      <c r="AH9" s="39"/>
      <c r="AI9" s="39"/>
      <c r="AJ9" s="7"/>
      <c r="AK9" s="7"/>
      <c r="AL9" s="7"/>
      <c r="AM9" s="7"/>
      <c r="AN9" s="7"/>
      <c r="AO9" s="8"/>
    </row>
    <row r="10" spans="2:41" ht="15.75" thickBot="1">
      <c r="B10" s="6"/>
      <c r="C10" s="7"/>
      <c r="D10" s="10"/>
      <c r="E10" s="7"/>
      <c r="F10" s="7"/>
      <c r="G10" s="7"/>
      <c r="H10" s="7"/>
      <c r="I10" s="7"/>
      <c r="J10" s="7"/>
      <c r="K10" s="7"/>
      <c r="L10" s="8"/>
      <c r="O10" s="6"/>
      <c r="P10" s="7"/>
      <c r="Q10" s="10"/>
      <c r="R10" s="7"/>
      <c r="S10" s="7"/>
      <c r="T10" s="7"/>
      <c r="U10" s="7"/>
      <c r="V10" s="7"/>
      <c r="W10" s="7"/>
      <c r="X10" s="7"/>
      <c r="Y10" s="7"/>
      <c r="Z10" s="8"/>
      <c r="AB10" s="6"/>
      <c r="AC10" s="7"/>
      <c r="AD10" s="10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</row>
    <row r="11" spans="2:41" ht="15.75" thickBot="1">
      <c r="B11" s="6"/>
      <c r="C11" s="21" t="s">
        <v>7</v>
      </c>
      <c r="D11" s="22"/>
      <c r="E11" s="22"/>
      <c r="F11" s="22"/>
      <c r="G11" s="22"/>
      <c r="H11" s="23"/>
      <c r="I11" s="7"/>
      <c r="J11" s="7"/>
      <c r="K11" s="7"/>
      <c r="L11" s="8"/>
      <c r="O11" s="6"/>
      <c r="P11" s="45" t="s">
        <v>24</v>
      </c>
      <c r="Q11" s="7" t="s">
        <v>3</v>
      </c>
      <c r="R11" s="10">
        <f>+V6</f>
        <v>27</v>
      </c>
      <c r="S11" s="7" t="s">
        <v>6</v>
      </c>
      <c r="T11" s="7">
        <v>1000</v>
      </c>
      <c r="U11" s="7" t="s">
        <v>3</v>
      </c>
      <c r="V11" s="7">
        <f>+R11*T11</f>
        <v>27000</v>
      </c>
      <c r="W11" s="41" t="s">
        <v>3</v>
      </c>
      <c r="X11" s="65">
        <f>+V11/V12</f>
        <v>41.022255968736573</v>
      </c>
      <c r="Y11" s="39" t="s">
        <v>24</v>
      </c>
      <c r="Z11" s="8"/>
      <c r="AB11" s="6"/>
      <c r="AC11" s="39" t="s">
        <v>5</v>
      </c>
      <c r="AD11" s="7" t="s">
        <v>3</v>
      </c>
      <c r="AE11" s="10">
        <f>+AK6</f>
        <v>90</v>
      </c>
      <c r="AF11" s="7" t="s">
        <v>6</v>
      </c>
      <c r="AG11" s="10">
        <f>+AM6</f>
        <v>380</v>
      </c>
      <c r="AH11" s="7" t="s">
        <v>6</v>
      </c>
      <c r="AI11" s="7">
        <f>+AO6</f>
        <v>1.7320508075688772</v>
      </c>
      <c r="AJ11" s="7" t="s">
        <v>3</v>
      </c>
      <c r="AK11" s="7">
        <f>+AE11*AG11*AI11</f>
        <v>59236.137618855602</v>
      </c>
      <c r="AL11" s="41" t="s">
        <v>3</v>
      </c>
      <c r="AM11" s="65">
        <f>+AK11/AK12</f>
        <v>59.236137618855601</v>
      </c>
      <c r="AN11" s="39" t="s">
        <v>5</v>
      </c>
      <c r="AO11" s="8"/>
    </row>
    <row r="12" spans="2:41" ht="15.75" thickBot="1">
      <c r="B12" s="6"/>
      <c r="C12" s="24">
        <v>3</v>
      </c>
      <c r="D12" s="25" t="s">
        <v>4</v>
      </c>
      <c r="E12" s="26">
        <f>+J6</f>
        <v>100</v>
      </c>
      <c r="F12" s="25" t="s">
        <v>3</v>
      </c>
      <c r="G12" s="26">
        <f>+C12*E12</f>
        <v>300</v>
      </c>
      <c r="H12" s="27" t="s">
        <v>5</v>
      </c>
      <c r="I12" s="7"/>
      <c r="J12" s="7"/>
      <c r="K12" s="7"/>
      <c r="L12" s="8"/>
      <c r="O12" s="6"/>
      <c r="P12" s="39"/>
      <c r="Q12" s="42"/>
      <c r="R12" s="10">
        <f>+X6</f>
        <v>380</v>
      </c>
      <c r="S12" s="7" t="s">
        <v>6</v>
      </c>
      <c r="T12" s="10">
        <f>+Z6</f>
        <v>1.7320508075688772</v>
      </c>
      <c r="U12" s="7"/>
      <c r="V12" s="7">
        <f>+R12*T12</f>
        <v>658.17930687617331</v>
      </c>
      <c r="W12" s="7"/>
      <c r="X12" s="7"/>
      <c r="Y12" s="7"/>
      <c r="Z12" s="8"/>
      <c r="AB12" s="6"/>
      <c r="AC12" s="39"/>
      <c r="AD12" s="42"/>
      <c r="AE12" s="10"/>
      <c r="AF12" s="7"/>
      <c r="AG12" s="10">
        <v>1000</v>
      </c>
      <c r="AH12" s="10"/>
      <c r="AI12" s="10"/>
      <c r="AJ12" s="7"/>
      <c r="AK12" s="7">
        <f>+AG12</f>
        <v>1000</v>
      </c>
      <c r="AL12" s="7"/>
      <c r="AM12" s="7"/>
      <c r="AN12" s="7"/>
      <c r="AO12" s="8"/>
    </row>
    <row r="13" spans="2:41">
      <c r="B13" s="6"/>
      <c r="C13" s="7"/>
      <c r="D13" s="7"/>
      <c r="E13" s="7"/>
      <c r="F13" s="7"/>
      <c r="G13" s="7"/>
      <c r="H13" s="7"/>
      <c r="I13" s="7"/>
      <c r="J13" s="7"/>
      <c r="K13" s="7"/>
      <c r="L13" s="8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B13" s="6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</row>
    <row r="14" spans="2:41">
      <c r="B14" s="6"/>
      <c r="C14" s="7"/>
      <c r="D14" s="7"/>
      <c r="E14" s="7"/>
      <c r="F14" s="7"/>
      <c r="G14" s="7"/>
      <c r="H14" s="7"/>
      <c r="I14" s="7"/>
      <c r="J14" s="7"/>
      <c r="K14" s="7"/>
      <c r="L14" s="8"/>
      <c r="O14" s="6"/>
      <c r="P14" s="39"/>
      <c r="Q14" s="7"/>
      <c r="R14" s="7"/>
      <c r="S14" s="7"/>
      <c r="T14" s="7"/>
      <c r="U14" s="7"/>
      <c r="V14" s="7"/>
      <c r="W14" s="7"/>
      <c r="X14" s="7"/>
      <c r="Y14" s="7"/>
      <c r="Z14" s="8"/>
      <c r="AB14" s="6"/>
      <c r="AC14" s="39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8"/>
    </row>
    <row r="15" spans="2:41" ht="15.75" thickBot="1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  <c r="O15" s="1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3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3"/>
    </row>
    <row r="16" spans="2:41" ht="15.75" thickBot="1"/>
    <row r="17" spans="2:41" ht="15.75" thickBot="1">
      <c r="B17" s="28" t="s">
        <v>17</v>
      </c>
      <c r="C17" s="29"/>
      <c r="D17" s="30"/>
      <c r="E17" s="30"/>
      <c r="F17" s="30"/>
      <c r="G17" s="30"/>
      <c r="H17" s="30"/>
      <c r="I17" s="30"/>
      <c r="J17" s="30"/>
      <c r="K17" s="30"/>
      <c r="L17" s="63">
        <v>2</v>
      </c>
      <c r="O17" s="28" t="s">
        <v>37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63">
        <v>5</v>
      </c>
      <c r="AB17" s="28" t="s">
        <v>40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64">
        <v>8</v>
      </c>
    </row>
    <row r="18" spans="2:41" ht="15.75" thickBot="1">
      <c r="B18" s="2"/>
      <c r="C18" s="3"/>
      <c r="D18" s="4"/>
      <c r="E18" s="4"/>
      <c r="F18" s="4"/>
      <c r="G18" s="4"/>
      <c r="H18" s="4"/>
      <c r="I18" s="4"/>
      <c r="J18" s="4"/>
      <c r="K18" s="4"/>
      <c r="L18" s="5"/>
      <c r="O18" s="2"/>
      <c r="P18" s="3"/>
      <c r="Q18" s="4"/>
      <c r="R18" s="4"/>
      <c r="S18" s="4"/>
      <c r="T18" s="4"/>
      <c r="U18" s="4"/>
      <c r="V18" s="4"/>
      <c r="W18" s="4"/>
      <c r="X18" s="4"/>
      <c r="Y18" s="4"/>
      <c r="Z18" s="5"/>
      <c r="AB18" s="2"/>
      <c r="AC18" s="3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5"/>
    </row>
    <row r="19" spans="2:41" ht="15.75" thickBot="1">
      <c r="B19" s="6"/>
      <c r="C19" s="7"/>
      <c r="D19" s="7"/>
      <c r="E19" s="7"/>
      <c r="F19" s="7"/>
      <c r="G19" s="7"/>
      <c r="H19" s="28" t="s">
        <v>9</v>
      </c>
      <c r="I19" s="29"/>
      <c r="J19" s="29"/>
      <c r="K19" s="33"/>
      <c r="L19" s="8"/>
      <c r="O19" s="6"/>
      <c r="P19" s="7"/>
      <c r="Q19" s="7"/>
      <c r="R19" s="7"/>
      <c r="S19" s="7"/>
      <c r="T19" s="7"/>
      <c r="U19" s="28" t="s">
        <v>13</v>
      </c>
      <c r="V19" s="29"/>
      <c r="W19" s="29"/>
      <c r="X19" s="33"/>
      <c r="Y19" s="39"/>
      <c r="Z19" s="8"/>
      <c r="AB19" s="43" t="s">
        <v>28</v>
      </c>
      <c r="AC19" s="39" t="s">
        <v>3</v>
      </c>
      <c r="AD19" s="39" t="s">
        <v>14</v>
      </c>
      <c r="AE19" s="42"/>
      <c r="AF19" s="39" t="s">
        <v>6</v>
      </c>
      <c r="AG19" s="39">
        <v>1000</v>
      </c>
      <c r="AH19" s="39"/>
      <c r="AI19" s="39"/>
      <c r="AJ19" s="28" t="s">
        <v>27</v>
      </c>
      <c r="AK19" s="29"/>
      <c r="AL19" s="29"/>
      <c r="AM19" s="29"/>
      <c r="AN19" s="29"/>
      <c r="AO19" s="31"/>
    </row>
    <row r="20" spans="2:41" ht="15.75" thickBot="1">
      <c r="B20" s="32" t="s">
        <v>11</v>
      </c>
      <c r="C20" s="9"/>
      <c r="D20" s="7"/>
      <c r="E20" s="7"/>
      <c r="F20" s="7"/>
      <c r="G20" s="7"/>
      <c r="H20" s="28" t="s">
        <v>2</v>
      </c>
      <c r="I20" s="29" t="s">
        <v>3</v>
      </c>
      <c r="J20" s="61">
        <v>100</v>
      </c>
      <c r="K20" s="33" t="s">
        <v>10</v>
      </c>
      <c r="L20" s="8"/>
      <c r="O20" s="6"/>
      <c r="P20" s="9" t="s">
        <v>5</v>
      </c>
      <c r="Q20" s="38" t="s">
        <v>3</v>
      </c>
      <c r="R20" s="39" t="s">
        <v>22</v>
      </c>
      <c r="S20" s="7"/>
      <c r="T20" s="7"/>
      <c r="U20" s="28"/>
      <c r="V20" s="29"/>
      <c r="W20" s="61">
        <v>32</v>
      </c>
      <c r="X20" s="33" t="s">
        <v>14</v>
      </c>
      <c r="Y20" s="39"/>
      <c r="Z20" s="8"/>
      <c r="AB20" s="6"/>
      <c r="AC20" s="9"/>
      <c r="AD20" s="42" t="s">
        <v>26</v>
      </c>
      <c r="AE20" s="42"/>
      <c r="AF20" s="45" t="s">
        <v>6</v>
      </c>
      <c r="AG20" s="9"/>
      <c r="AH20" s="9">
        <v>3</v>
      </c>
      <c r="AI20" s="9"/>
      <c r="AJ20" s="28" t="s">
        <v>14</v>
      </c>
      <c r="AK20" s="62">
        <v>22</v>
      </c>
      <c r="AL20" s="49" t="s">
        <v>26</v>
      </c>
      <c r="AM20" s="66">
        <v>380</v>
      </c>
      <c r="AN20" s="48" t="s">
        <v>39</v>
      </c>
      <c r="AO20" s="31">
        <f>SQRT(3)</f>
        <v>1.7320508075688772</v>
      </c>
    </row>
    <row r="21" spans="2:41" ht="15.75" thickBot="1">
      <c r="B21" s="6"/>
      <c r="C21" s="9"/>
      <c r="D21" s="7"/>
      <c r="E21" s="7"/>
      <c r="F21" s="7"/>
      <c r="G21" s="7"/>
      <c r="H21" s="7"/>
      <c r="I21" s="7"/>
      <c r="J21" s="7"/>
      <c r="K21" s="7"/>
      <c r="L21" s="8"/>
      <c r="O21" s="6"/>
      <c r="P21" s="9"/>
      <c r="Q21" s="7"/>
      <c r="R21" s="7"/>
      <c r="S21" s="7"/>
      <c r="T21" s="7"/>
      <c r="U21" s="7"/>
      <c r="V21" s="7"/>
      <c r="W21" s="7"/>
      <c r="X21" s="7"/>
      <c r="Y21" s="7"/>
      <c r="Z21" s="8"/>
      <c r="AB21" s="46" t="s">
        <v>28</v>
      </c>
      <c r="AC21" s="47" t="s">
        <v>29</v>
      </c>
      <c r="AD21" s="40"/>
      <c r="AE21" s="40"/>
      <c r="AF21" s="40"/>
      <c r="AG21" s="40"/>
      <c r="AH21" s="40"/>
      <c r="AI21" s="40"/>
      <c r="AJ21" s="40"/>
      <c r="AK21" s="7"/>
      <c r="AL21" s="7"/>
      <c r="AM21" s="7"/>
      <c r="AN21" s="7"/>
      <c r="AO21" s="8"/>
    </row>
    <row r="22" spans="2:41" ht="15.75" thickBot="1">
      <c r="B22" s="6"/>
      <c r="C22" s="28" t="s">
        <v>8</v>
      </c>
      <c r="D22" s="30"/>
      <c r="E22" s="30"/>
      <c r="F22" s="30"/>
      <c r="G22" s="31"/>
      <c r="H22" s="7"/>
      <c r="I22" s="7"/>
      <c r="J22" s="7"/>
      <c r="K22" s="7"/>
      <c r="L22" s="8"/>
      <c r="O22" s="6"/>
      <c r="P22" s="28" t="s">
        <v>8</v>
      </c>
      <c r="Q22" s="30"/>
      <c r="R22" s="30"/>
      <c r="S22" s="30"/>
      <c r="T22" s="31"/>
      <c r="U22" s="7"/>
      <c r="V22" s="7"/>
      <c r="W22" s="7"/>
      <c r="X22" s="7"/>
      <c r="Y22" s="7"/>
      <c r="Z22" s="8"/>
      <c r="AB22" s="46" t="s">
        <v>30</v>
      </c>
      <c r="AC22" s="39" t="s">
        <v>31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8"/>
    </row>
    <row r="23" spans="2:41" ht="15.75" thickBot="1">
      <c r="B23" s="6"/>
      <c r="C23" s="36">
        <v>2.5</v>
      </c>
      <c r="D23" s="37" t="s">
        <v>4</v>
      </c>
      <c r="E23" s="30" t="s">
        <v>2</v>
      </c>
      <c r="F23" s="30" t="s">
        <v>3</v>
      </c>
      <c r="G23" s="31" t="s">
        <v>5</v>
      </c>
      <c r="H23" s="7"/>
      <c r="I23" s="7"/>
      <c r="J23" s="7"/>
      <c r="K23" s="7"/>
      <c r="L23" s="8"/>
      <c r="O23" s="6"/>
      <c r="P23" s="28" t="s">
        <v>5</v>
      </c>
      <c r="Q23" s="34" t="s">
        <v>3</v>
      </c>
      <c r="R23" s="29" t="s">
        <v>14</v>
      </c>
      <c r="S23" s="29" t="s">
        <v>15</v>
      </c>
      <c r="T23" s="33">
        <v>0.8</v>
      </c>
      <c r="U23" s="7"/>
      <c r="V23" s="7"/>
      <c r="W23" s="7"/>
      <c r="X23" s="7"/>
      <c r="Y23" s="7"/>
      <c r="Z23" s="8"/>
      <c r="AB23" s="46" t="s">
        <v>32</v>
      </c>
      <c r="AC23" s="39" t="s">
        <v>33</v>
      </c>
      <c r="AD23" s="42"/>
      <c r="AE23" s="39"/>
      <c r="AF23" s="39"/>
      <c r="AG23" s="39"/>
      <c r="AH23" s="39"/>
      <c r="AI23" s="39"/>
      <c r="AJ23" s="7"/>
      <c r="AK23" s="7"/>
      <c r="AL23" s="7"/>
      <c r="AM23" s="7"/>
      <c r="AN23" s="7"/>
      <c r="AO23" s="8"/>
    </row>
    <row r="24" spans="2:41" ht="15.75" thickBot="1">
      <c r="B24" s="6"/>
      <c r="C24" s="7"/>
      <c r="D24" s="10"/>
      <c r="E24" s="7"/>
      <c r="F24" s="7"/>
      <c r="G24" s="7"/>
      <c r="H24" s="7"/>
      <c r="I24" s="7"/>
      <c r="J24" s="7"/>
      <c r="K24" s="7"/>
      <c r="L24" s="8"/>
      <c r="O24" s="6"/>
      <c r="P24" s="7"/>
      <c r="Q24" s="10"/>
      <c r="R24" s="7"/>
      <c r="S24" s="7"/>
      <c r="T24" s="7"/>
      <c r="U24" s="7"/>
      <c r="V24" s="7"/>
      <c r="W24" s="7"/>
      <c r="X24" s="7"/>
      <c r="Y24" s="7"/>
      <c r="Z24" s="8"/>
      <c r="AB24" s="6"/>
      <c r="AC24" s="7"/>
      <c r="AD24" s="10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8"/>
    </row>
    <row r="25" spans="2:41" ht="15.75" thickBot="1">
      <c r="B25" s="6"/>
      <c r="C25" s="21" t="s">
        <v>7</v>
      </c>
      <c r="D25" s="22"/>
      <c r="E25" s="22"/>
      <c r="F25" s="22"/>
      <c r="G25" s="22"/>
      <c r="H25" s="23"/>
      <c r="I25" s="7"/>
      <c r="J25" s="7"/>
      <c r="K25" s="7"/>
      <c r="L25" s="8"/>
      <c r="O25" s="6"/>
      <c r="P25" s="21" t="s">
        <v>7</v>
      </c>
      <c r="Q25" s="22"/>
      <c r="R25" s="22"/>
      <c r="S25" s="22"/>
      <c r="T25" s="22"/>
      <c r="U25" s="23"/>
      <c r="V25" s="7"/>
      <c r="W25" s="41" t="s">
        <v>21</v>
      </c>
      <c r="X25" s="7"/>
      <c r="Y25" s="7"/>
      <c r="Z25" s="8"/>
      <c r="AB25" s="6"/>
      <c r="AC25" s="39" t="s">
        <v>24</v>
      </c>
      <c r="AD25" s="7" t="s">
        <v>3</v>
      </c>
      <c r="AE25" s="10">
        <f>+AK20</f>
        <v>22</v>
      </c>
      <c r="AF25" s="10" t="s">
        <v>6</v>
      </c>
      <c r="AG25" s="10">
        <v>1000</v>
      </c>
      <c r="AH25" s="10" t="s">
        <v>3</v>
      </c>
      <c r="AI25" s="7">
        <f>+AE25*AG25</f>
        <v>22000</v>
      </c>
      <c r="AJ25" s="7" t="s">
        <v>3</v>
      </c>
      <c r="AK25" s="65">
        <f>+AI25/AI26</f>
        <v>33.425541900452018</v>
      </c>
      <c r="AL25" s="41" t="s">
        <v>24</v>
      </c>
      <c r="AM25" s="7"/>
      <c r="AN25" s="39"/>
      <c r="AO25" s="8"/>
    </row>
    <row r="26" spans="2:41" ht="15.75" thickBot="1">
      <c r="B26" s="6"/>
      <c r="C26" s="24">
        <v>2.5</v>
      </c>
      <c r="D26" s="25" t="s">
        <v>4</v>
      </c>
      <c r="E26" s="26">
        <f>+J20</f>
        <v>100</v>
      </c>
      <c r="F26" s="25" t="s">
        <v>3</v>
      </c>
      <c r="G26" s="26">
        <f>+C26*E26</f>
        <v>250</v>
      </c>
      <c r="H26" s="27" t="s">
        <v>5</v>
      </c>
      <c r="I26" s="7"/>
      <c r="J26" s="7"/>
      <c r="K26" s="7"/>
      <c r="L26" s="8"/>
      <c r="O26" s="6"/>
      <c r="P26" s="21" t="s">
        <v>5</v>
      </c>
      <c r="Q26" s="35" t="s">
        <v>3</v>
      </c>
      <c r="R26" s="26">
        <f>+W20/0.8</f>
        <v>40</v>
      </c>
      <c r="S26" s="25"/>
      <c r="T26" s="26"/>
      <c r="U26" s="27"/>
      <c r="V26" s="7"/>
      <c r="W26" s="7"/>
      <c r="X26" s="7"/>
      <c r="Y26" s="7"/>
      <c r="Z26" s="8"/>
      <c r="AB26" s="6"/>
      <c r="AC26" s="39"/>
      <c r="AD26" s="42"/>
      <c r="AE26" s="10">
        <f>+AM20</f>
        <v>380</v>
      </c>
      <c r="AF26" s="7" t="s">
        <v>6</v>
      </c>
      <c r="AG26" s="10">
        <f>+AO20</f>
        <v>1.7320508075688772</v>
      </c>
      <c r="AH26" s="10"/>
      <c r="AI26" s="10">
        <f>+AE26*AG26</f>
        <v>658.17930687617331</v>
      </c>
      <c r="AJ26" s="7"/>
      <c r="AK26" s="7"/>
      <c r="AL26" s="7"/>
      <c r="AM26" s="7"/>
      <c r="AN26" s="7"/>
      <c r="AO26" s="8"/>
    </row>
    <row r="27" spans="2:41">
      <c r="B27" s="6"/>
      <c r="C27" s="7"/>
      <c r="D27" s="7"/>
      <c r="E27" s="7"/>
      <c r="F27" s="7"/>
      <c r="G27" s="7"/>
      <c r="H27" s="7"/>
      <c r="I27" s="7"/>
      <c r="J27" s="7"/>
      <c r="K27" s="7"/>
      <c r="L27" s="8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8"/>
      <c r="AB27" s="6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8"/>
    </row>
    <row r="28" spans="2:41">
      <c r="B28" s="6"/>
      <c r="C28" s="7"/>
      <c r="D28" s="7"/>
      <c r="E28" s="7"/>
      <c r="F28" s="7"/>
      <c r="G28" s="7"/>
      <c r="H28" s="7"/>
      <c r="I28" s="7"/>
      <c r="J28" s="7"/>
      <c r="K28" s="7"/>
      <c r="L28" s="8"/>
      <c r="O28" s="6"/>
      <c r="P28" s="39" t="s">
        <v>19</v>
      </c>
      <c r="Q28" s="7"/>
      <c r="R28" s="7"/>
      <c r="S28" s="7"/>
      <c r="T28" s="7"/>
      <c r="U28" s="7"/>
      <c r="V28" s="7"/>
      <c r="W28" s="7"/>
      <c r="X28" s="7"/>
      <c r="Y28" s="7"/>
      <c r="Z28" s="8"/>
      <c r="AB28" s="6"/>
      <c r="AC28" s="39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8"/>
    </row>
    <row r="29" spans="2:41" ht="15.75" thickBot="1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3"/>
      <c r="O29" s="11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3"/>
      <c r="AB29" s="11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3"/>
    </row>
    <row r="30" spans="2:41" ht="15.75" thickBot="1"/>
    <row r="31" spans="2:41" ht="15.75" thickBot="1">
      <c r="B31" s="28" t="s">
        <v>18</v>
      </c>
      <c r="C31" s="29"/>
      <c r="D31" s="30"/>
      <c r="E31" s="30"/>
      <c r="F31" s="30"/>
      <c r="G31" s="30"/>
      <c r="H31" s="30"/>
      <c r="I31" s="30"/>
      <c r="J31" s="30"/>
      <c r="K31" s="30"/>
      <c r="L31" s="63">
        <v>3</v>
      </c>
      <c r="O31" s="28" t="s">
        <v>36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63">
        <v>6</v>
      </c>
    </row>
    <row r="32" spans="2:41" ht="15.75" thickBot="1">
      <c r="B32" s="2"/>
      <c r="C32" s="3"/>
      <c r="D32" s="4"/>
      <c r="E32" s="4"/>
      <c r="F32" s="4"/>
      <c r="G32" s="4"/>
      <c r="H32" s="4"/>
      <c r="I32" s="4"/>
      <c r="J32" s="4"/>
      <c r="K32" s="4"/>
      <c r="L32" s="5"/>
      <c r="O32" s="2"/>
      <c r="P32" s="3"/>
      <c r="Q32" s="4"/>
      <c r="R32" s="4"/>
      <c r="S32" s="4"/>
      <c r="T32" s="4"/>
      <c r="U32" s="4"/>
      <c r="V32" s="4"/>
      <c r="W32" s="4"/>
      <c r="X32" s="4"/>
      <c r="Y32" s="4"/>
      <c r="Z32" s="5"/>
    </row>
    <row r="33" spans="2:26" ht="15.75" thickBot="1">
      <c r="B33" s="6"/>
      <c r="C33" s="7"/>
      <c r="D33" s="7"/>
      <c r="E33" s="7"/>
      <c r="F33" s="7"/>
      <c r="G33" s="7"/>
      <c r="H33" s="28" t="s">
        <v>9</v>
      </c>
      <c r="I33" s="29"/>
      <c r="J33" s="29"/>
      <c r="K33" s="33"/>
      <c r="L33" s="8"/>
      <c r="O33" s="6"/>
      <c r="P33" s="7"/>
      <c r="Q33" s="7"/>
      <c r="R33" s="7"/>
      <c r="S33" s="7"/>
      <c r="T33" s="7"/>
      <c r="U33" s="28" t="s">
        <v>13</v>
      </c>
      <c r="V33" s="29"/>
      <c r="W33" s="29"/>
      <c r="X33" s="33"/>
      <c r="Y33" s="44"/>
      <c r="Z33" s="8"/>
    </row>
    <row r="34" spans="2:26" ht="15.75" thickBot="1">
      <c r="B34" s="32" t="s">
        <v>12</v>
      </c>
      <c r="C34" s="9"/>
      <c r="D34" s="7"/>
      <c r="E34" s="7"/>
      <c r="F34" s="7"/>
      <c r="G34" s="7"/>
      <c r="H34" s="28" t="s">
        <v>2</v>
      </c>
      <c r="I34" s="29" t="s">
        <v>3</v>
      </c>
      <c r="J34" s="61">
        <v>100</v>
      </c>
      <c r="K34" s="33" t="s">
        <v>10</v>
      </c>
      <c r="L34" s="8"/>
      <c r="O34" s="6"/>
      <c r="P34" s="9" t="s">
        <v>14</v>
      </c>
      <c r="Q34" s="38" t="s">
        <v>3</v>
      </c>
      <c r="R34" s="39" t="s">
        <v>20</v>
      </c>
      <c r="S34" s="7"/>
      <c r="T34" s="7"/>
      <c r="U34" s="28"/>
      <c r="V34" s="29"/>
      <c r="W34" s="61">
        <v>40</v>
      </c>
      <c r="X34" s="50" t="s">
        <v>5</v>
      </c>
      <c r="Y34" s="44"/>
      <c r="Z34" s="8"/>
    </row>
    <row r="35" spans="2:26" ht="15.75" thickBot="1">
      <c r="B35" s="6"/>
      <c r="C35" s="9"/>
      <c r="D35" s="7"/>
      <c r="E35" s="7"/>
      <c r="F35" s="7"/>
      <c r="G35" s="7"/>
      <c r="H35" s="7"/>
      <c r="I35" s="7"/>
      <c r="J35" s="7"/>
      <c r="K35" s="7"/>
      <c r="L35" s="8"/>
      <c r="O35" s="6"/>
      <c r="P35" s="9"/>
      <c r="Q35" s="7"/>
      <c r="R35" s="7"/>
      <c r="S35" s="7"/>
      <c r="T35" s="7"/>
      <c r="U35" s="7"/>
      <c r="V35" s="7"/>
      <c r="W35" s="7"/>
      <c r="X35" s="7"/>
      <c r="Y35" s="7"/>
      <c r="Z35" s="8"/>
    </row>
    <row r="36" spans="2:26" ht="15.75" thickBot="1">
      <c r="B36" s="6"/>
      <c r="C36" s="28" t="s">
        <v>8</v>
      </c>
      <c r="D36" s="30"/>
      <c r="E36" s="30"/>
      <c r="F36" s="30"/>
      <c r="G36" s="31"/>
      <c r="H36" s="7"/>
      <c r="I36" s="7"/>
      <c r="J36" s="7"/>
      <c r="K36" s="7"/>
      <c r="L36" s="8"/>
      <c r="O36" s="6"/>
      <c r="P36" s="28" t="s">
        <v>8</v>
      </c>
      <c r="Q36" s="30"/>
      <c r="R36" s="30"/>
      <c r="S36" s="30"/>
      <c r="T36" s="31"/>
      <c r="U36" s="7"/>
      <c r="V36" s="7"/>
      <c r="W36" s="7"/>
      <c r="X36" s="7"/>
      <c r="Y36" s="7"/>
      <c r="Z36" s="8"/>
    </row>
    <row r="37" spans="2:26" ht="15.75" thickBot="1">
      <c r="B37" s="6"/>
      <c r="C37" s="36">
        <v>2</v>
      </c>
      <c r="D37" s="37" t="s">
        <v>4</v>
      </c>
      <c r="E37" s="30" t="s">
        <v>2</v>
      </c>
      <c r="F37" s="30" t="s">
        <v>3</v>
      </c>
      <c r="G37" s="31" t="s">
        <v>5</v>
      </c>
      <c r="H37" s="7"/>
      <c r="I37" s="7"/>
      <c r="J37" s="7"/>
      <c r="K37" s="7"/>
      <c r="L37" s="8"/>
      <c r="O37" s="6"/>
      <c r="P37" s="28" t="s">
        <v>14</v>
      </c>
      <c r="Q37" s="34" t="s">
        <v>3</v>
      </c>
      <c r="R37" s="29" t="s">
        <v>5</v>
      </c>
      <c r="S37" s="29" t="s">
        <v>6</v>
      </c>
      <c r="T37" s="33">
        <v>0.8</v>
      </c>
      <c r="U37" s="7"/>
      <c r="V37" s="7"/>
      <c r="W37" s="7"/>
      <c r="X37" s="7"/>
      <c r="Y37" s="7"/>
      <c r="Z37" s="8"/>
    </row>
    <row r="38" spans="2:26" ht="15.75" thickBot="1">
      <c r="B38" s="6"/>
      <c r="C38" s="7"/>
      <c r="D38" s="10"/>
      <c r="E38" s="7"/>
      <c r="F38" s="7"/>
      <c r="G38" s="7"/>
      <c r="H38" s="7"/>
      <c r="I38" s="7"/>
      <c r="J38" s="7"/>
      <c r="K38" s="7"/>
      <c r="L38" s="8"/>
      <c r="O38" s="6"/>
      <c r="P38" s="7"/>
      <c r="Q38" s="10"/>
      <c r="R38" s="7"/>
      <c r="S38" s="7"/>
      <c r="T38" s="7"/>
      <c r="U38" s="7"/>
      <c r="V38" s="7"/>
      <c r="W38" s="7"/>
      <c r="X38" s="7"/>
      <c r="Y38" s="7"/>
      <c r="Z38" s="8"/>
    </row>
    <row r="39" spans="2:26" ht="15.75" thickBot="1">
      <c r="B39" s="6"/>
      <c r="C39" s="21" t="s">
        <v>7</v>
      </c>
      <c r="D39" s="22"/>
      <c r="E39" s="22"/>
      <c r="F39" s="22"/>
      <c r="G39" s="22"/>
      <c r="H39" s="23"/>
      <c r="I39" s="7"/>
      <c r="J39" s="7"/>
      <c r="K39" s="7"/>
      <c r="L39" s="8"/>
      <c r="O39" s="6"/>
      <c r="P39" s="21" t="s">
        <v>7</v>
      </c>
      <c r="Q39" s="22"/>
      <c r="R39" s="22"/>
      <c r="S39" s="22"/>
      <c r="T39" s="22"/>
      <c r="U39" s="23"/>
      <c r="V39" s="7"/>
      <c r="W39" s="41" t="s">
        <v>21</v>
      </c>
      <c r="X39" s="7"/>
      <c r="Y39" s="7"/>
      <c r="Z39" s="8"/>
    </row>
    <row r="40" spans="2:26" ht="15.75" thickBot="1">
      <c r="B40" s="6"/>
      <c r="C40" s="24">
        <v>2</v>
      </c>
      <c r="D40" s="25" t="s">
        <v>4</v>
      </c>
      <c r="E40" s="26">
        <f>+J34</f>
        <v>100</v>
      </c>
      <c r="F40" s="25" t="s">
        <v>3</v>
      </c>
      <c r="G40" s="26">
        <f>+C40*E40</f>
        <v>200</v>
      </c>
      <c r="H40" s="27" t="s">
        <v>5</v>
      </c>
      <c r="I40" s="7"/>
      <c r="J40" s="7"/>
      <c r="K40" s="7"/>
      <c r="L40" s="8"/>
      <c r="O40" s="6"/>
      <c r="P40" s="21" t="s">
        <v>14</v>
      </c>
      <c r="Q40" s="35" t="s">
        <v>3</v>
      </c>
      <c r="R40" s="26">
        <f>+W34*0.8</f>
        <v>32</v>
      </c>
      <c r="S40" s="25"/>
      <c r="T40" s="26"/>
      <c r="U40" s="27"/>
      <c r="V40" s="7"/>
      <c r="W40" s="7"/>
      <c r="X40" s="7"/>
      <c r="Y40" s="7"/>
      <c r="Z40" s="8"/>
    </row>
    <row r="41" spans="2:26">
      <c r="B41" s="6"/>
      <c r="C41" s="7"/>
      <c r="D41" s="7"/>
      <c r="E41" s="7"/>
      <c r="F41" s="7"/>
      <c r="G41" s="7"/>
      <c r="H41" s="7"/>
      <c r="I41" s="7"/>
      <c r="J41" s="7"/>
      <c r="K41" s="7"/>
      <c r="L41" s="8"/>
      <c r="O41" s="6"/>
      <c r="P41" s="7"/>
      <c r="Q41" s="7"/>
      <c r="R41" s="7"/>
      <c r="S41" s="7"/>
      <c r="T41" s="7"/>
      <c r="U41" s="7"/>
      <c r="V41" s="7"/>
      <c r="W41" s="7"/>
      <c r="X41" s="7"/>
      <c r="Y41" s="7"/>
      <c r="Z41" s="8"/>
    </row>
    <row r="42" spans="2:26">
      <c r="B42" s="6"/>
      <c r="C42" s="7"/>
      <c r="D42" s="7"/>
      <c r="E42" s="7"/>
      <c r="F42" s="7"/>
      <c r="G42" s="7"/>
      <c r="H42" s="7"/>
      <c r="I42" s="7"/>
      <c r="J42" s="7"/>
      <c r="K42" s="7"/>
      <c r="L42" s="8"/>
      <c r="O42" s="6"/>
      <c r="P42" s="39" t="s">
        <v>19</v>
      </c>
      <c r="Q42" s="7"/>
      <c r="R42" s="7"/>
      <c r="S42" s="7"/>
      <c r="T42" s="7"/>
      <c r="U42" s="7"/>
      <c r="V42" s="7"/>
      <c r="W42" s="7"/>
      <c r="X42" s="7"/>
      <c r="Y42" s="7"/>
      <c r="Z42" s="8"/>
    </row>
    <row r="43" spans="2:26" ht="15.75" thickBot="1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3"/>
      <c r="O43" s="11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M25"/>
  <sheetViews>
    <sheetView topLeftCell="A4" workbookViewId="0">
      <selection activeCell="C22" sqref="C22:C24"/>
    </sheetView>
  </sheetViews>
  <sheetFormatPr baseColWidth="10" defaultRowHeight="15"/>
  <sheetData>
    <row r="3" spans="2:13" ht="15.75" thickBot="1"/>
    <row r="4" spans="2:13" ht="15.75" thickBot="1">
      <c r="B4" s="67"/>
      <c r="C4" s="68"/>
      <c r="D4" s="69"/>
      <c r="E4" s="67"/>
      <c r="F4" s="68"/>
      <c r="G4" s="69"/>
      <c r="H4" s="67"/>
      <c r="I4" s="68"/>
      <c r="J4" s="69"/>
    </row>
    <row r="5" spans="2:13" ht="15.75" thickBot="1">
      <c r="B5" s="67"/>
      <c r="C5" s="68"/>
      <c r="D5" s="69"/>
      <c r="E5" s="67"/>
      <c r="F5" s="68"/>
      <c r="G5" s="69"/>
      <c r="H5" s="67"/>
      <c r="I5" s="68"/>
      <c r="J5" s="69"/>
    </row>
    <row r="6" spans="2:13" ht="15.75" thickBot="1">
      <c r="B6" s="67"/>
      <c r="C6" s="68"/>
      <c r="D6" s="69"/>
      <c r="E6" s="67"/>
      <c r="F6" s="68"/>
      <c r="G6" s="69"/>
      <c r="H6" s="67"/>
      <c r="I6" s="68"/>
      <c r="J6" s="69"/>
    </row>
    <row r="7" spans="2:13" ht="15.75" thickBot="1">
      <c r="B7" s="55" t="s">
        <v>5</v>
      </c>
      <c r="C7" s="57" t="s">
        <v>14</v>
      </c>
      <c r="D7" s="57" t="s">
        <v>41</v>
      </c>
      <c r="E7" s="58" t="s">
        <v>5</v>
      </c>
      <c r="F7" s="57" t="s">
        <v>14</v>
      </c>
      <c r="G7" s="57" t="s">
        <v>41</v>
      </c>
      <c r="H7" s="56" t="s">
        <v>5</v>
      </c>
      <c r="I7" s="53" t="s">
        <v>14</v>
      </c>
      <c r="J7" s="54" t="s">
        <v>41</v>
      </c>
    </row>
    <row r="8" spans="2:13">
      <c r="B8" s="59">
        <v>27</v>
      </c>
      <c r="C8" s="52">
        <v>22</v>
      </c>
      <c r="D8" s="52"/>
      <c r="E8" s="52"/>
      <c r="F8" s="52"/>
      <c r="G8" s="52"/>
      <c r="H8" s="52"/>
      <c r="I8" s="52"/>
      <c r="J8" s="52"/>
      <c r="M8">
        <f>27-40</f>
        <v>-13</v>
      </c>
    </row>
    <row r="9" spans="2:13">
      <c r="B9" s="60">
        <f>+B8+13</f>
        <v>40</v>
      </c>
      <c r="C9" s="51">
        <f>+C8+10</f>
        <v>32</v>
      </c>
      <c r="D9" s="51"/>
      <c r="E9" s="51"/>
      <c r="F9" s="51"/>
      <c r="G9" s="51"/>
      <c r="H9" s="51"/>
      <c r="I9" s="51"/>
      <c r="J9" s="51"/>
    </row>
    <row r="10" spans="2:13">
      <c r="B10" s="60">
        <f>+B9+4</f>
        <v>44</v>
      </c>
      <c r="C10" s="51">
        <f>+C9+3</f>
        <v>35</v>
      </c>
      <c r="D10" s="51"/>
      <c r="E10" s="51"/>
      <c r="F10" s="51"/>
      <c r="G10" s="51"/>
      <c r="H10" s="51"/>
      <c r="I10" s="51"/>
      <c r="J10" s="51"/>
    </row>
    <row r="11" spans="2:13">
      <c r="B11" s="60">
        <f>+B10+16</f>
        <v>60</v>
      </c>
      <c r="C11" s="51">
        <f>+C10+13</f>
        <v>48</v>
      </c>
      <c r="D11" s="51"/>
      <c r="E11" s="51"/>
      <c r="F11" s="51"/>
      <c r="G11" s="51"/>
      <c r="H11" s="51"/>
      <c r="I11" s="51"/>
      <c r="J11" s="51"/>
    </row>
    <row r="12" spans="2:13">
      <c r="B12" s="60">
        <f>+B11+10</f>
        <v>70</v>
      </c>
      <c r="C12" s="51">
        <f>+C11+8</f>
        <v>56</v>
      </c>
      <c r="D12" s="51"/>
      <c r="E12" s="51"/>
      <c r="F12" s="51"/>
      <c r="G12" s="51"/>
      <c r="H12" s="51"/>
      <c r="I12" s="51"/>
      <c r="J12" s="51"/>
    </row>
    <row r="13" spans="2:13">
      <c r="B13" s="60">
        <f>+B12+10</f>
        <v>80</v>
      </c>
      <c r="C13" s="51">
        <f>+C12+8</f>
        <v>64</v>
      </c>
      <c r="D13" s="51"/>
      <c r="E13" s="51"/>
      <c r="F13" s="51"/>
      <c r="G13" s="51"/>
      <c r="H13" s="51"/>
      <c r="I13" s="51"/>
      <c r="J13" s="51"/>
    </row>
    <row r="14" spans="2:13">
      <c r="B14" s="60">
        <f>+B13+5</f>
        <v>85</v>
      </c>
      <c r="C14" s="51">
        <f>+C13+4</f>
        <v>68</v>
      </c>
      <c r="D14" s="51"/>
      <c r="E14" s="51"/>
      <c r="F14" s="51"/>
      <c r="G14" s="51"/>
      <c r="H14" s="51"/>
      <c r="I14" s="51"/>
      <c r="J14" s="51"/>
    </row>
    <row r="15" spans="2:13">
      <c r="B15" s="60">
        <f>+B14+5</f>
        <v>90</v>
      </c>
      <c r="C15" s="51">
        <f>+C14+4</f>
        <v>72</v>
      </c>
      <c r="D15" s="51"/>
      <c r="E15" s="51"/>
      <c r="F15" s="51"/>
      <c r="G15" s="51"/>
      <c r="H15" s="51"/>
      <c r="I15" s="51"/>
      <c r="J15" s="51"/>
    </row>
    <row r="16" spans="2:13">
      <c r="B16" s="60">
        <f>+B15+10</f>
        <v>100</v>
      </c>
      <c r="C16" s="51">
        <f>+C15+8</f>
        <v>80</v>
      </c>
      <c r="D16" s="51"/>
      <c r="E16" s="51"/>
      <c r="F16" s="51"/>
      <c r="G16" s="51"/>
      <c r="H16" s="51"/>
      <c r="I16" s="51"/>
      <c r="J16" s="51"/>
    </row>
    <row r="17" spans="2:10">
      <c r="B17" s="60">
        <f>+B16+25</f>
        <v>125</v>
      </c>
      <c r="C17" s="51">
        <f>+C16+20</f>
        <v>100</v>
      </c>
      <c r="D17" s="51"/>
      <c r="E17" s="51"/>
      <c r="F17" s="51"/>
      <c r="G17" s="51"/>
      <c r="H17" s="51"/>
      <c r="I17" s="51"/>
      <c r="J17" s="51"/>
    </row>
    <row r="18" spans="2:10">
      <c r="B18" s="60">
        <f>+B17+25</f>
        <v>150</v>
      </c>
      <c r="C18" s="51">
        <f>+C17+20</f>
        <v>120</v>
      </c>
      <c r="D18" s="51"/>
      <c r="E18" s="51"/>
      <c r="F18" s="51"/>
      <c r="G18" s="51"/>
      <c r="H18" s="51"/>
      <c r="I18" s="51"/>
      <c r="J18" s="51"/>
    </row>
    <row r="19" spans="2:10">
      <c r="B19" s="60">
        <f>+B18+50</f>
        <v>200</v>
      </c>
      <c r="C19" s="51">
        <f>+C18+40</f>
        <v>160</v>
      </c>
      <c r="D19" s="51"/>
      <c r="E19" s="51"/>
      <c r="F19" s="51"/>
      <c r="G19" s="51"/>
      <c r="H19" s="51"/>
      <c r="I19" s="51"/>
      <c r="J19" s="51"/>
    </row>
    <row r="20" spans="2:10">
      <c r="B20" s="60">
        <f>+B19+50</f>
        <v>250</v>
      </c>
      <c r="C20" s="51">
        <f>+C19+40</f>
        <v>200</v>
      </c>
      <c r="D20" s="51"/>
      <c r="E20" s="51"/>
      <c r="F20" s="51"/>
      <c r="G20" s="51"/>
      <c r="H20" s="51"/>
      <c r="I20" s="51"/>
      <c r="J20" s="51"/>
    </row>
    <row r="21" spans="2:10">
      <c r="B21" s="60">
        <f>+B20+50</f>
        <v>300</v>
      </c>
      <c r="C21" s="51">
        <f>+C20+40</f>
        <v>240</v>
      </c>
      <c r="D21" s="51"/>
      <c r="E21" s="51"/>
      <c r="F21" s="51"/>
      <c r="G21" s="51"/>
      <c r="H21" s="51"/>
      <c r="I21" s="51"/>
      <c r="J21" s="51"/>
    </row>
    <row r="22" spans="2:10">
      <c r="B22" s="60">
        <f t="shared" ref="B22:B23" si="0">+B21+50</f>
        <v>350</v>
      </c>
      <c r="C22" s="51">
        <f>+C21+80</f>
        <v>320</v>
      </c>
      <c r="D22" s="51"/>
      <c r="E22" s="51"/>
      <c r="F22" s="51"/>
      <c r="G22" s="51"/>
      <c r="H22" s="51"/>
      <c r="I22" s="51"/>
      <c r="J22" s="51"/>
    </row>
    <row r="23" spans="2:10">
      <c r="B23" s="60">
        <f t="shared" si="0"/>
        <v>400</v>
      </c>
      <c r="C23" s="51">
        <f>+C22+80</f>
        <v>400</v>
      </c>
      <c r="D23" s="51"/>
      <c r="E23" s="51"/>
      <c r="F23" s="51"/>
      <c r="G23" s="51"/>
      <c r="H23" s="51"/>
      <c r="I23" s="51"/>
      <c r="J23" s="51"/>
    </row>
    <row r="24" spans="2:10">
      <c r="B24" s="60">
        <f>+B23+100</f>
        <v>500</v>
      </c>
      <c r="C24" s="51">
        <f>+C23+80</f>
        <v>480</v>
      </c>
      <c r="D24" s="51"/>
      <c r="E24" s="51"/>
      <c r="F24" s="51"/>
      <c r="G24" s="51"/>
      <c r="H24" s="51"/>
      <c r="I24" s="51"/>
      <c r="J24" s="51"/>
    </row>
    <row r="25" spans="2:10">
      <c r="B25" s="60">
        <f>+B24+100</f>
        <v>600</v>
      </c>
      <c r="C25" s="51"/>
      <c r="D25" s="51"/>
      <c r="E25" s="51"/>
      <c r="F25" s="51"/>
      <c r="G25" s="51"/>
      <c r="H25" s="51"/>
      <c r="I25" s="51"/>
      <c r="J25" s="51"/>
    </row>
  </sheetData>
  <mergeCells count="9">
    <mergeCell ref="H5:J5"/>
    <mergeCell ref="B6:D6"/>
    <mergeCell ref="E6:G6"/>
    <mergeCell ref="H6:J6"/>
    <mergeCell ref="B4:D4"/>
    <mergeCell ref="B5:D5"/>
    <mergeCell ref="E4:G4"/>
    <mergeCell ref="E5:G5"/>
    <mergeCell ref="H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Generadores</vt:lpstr>
      <vt:lpstr>Pot. Trabajo Grupos Gen</vt:lpstr>
      <vt:lpstr>Hoja3</vt:lpstr>
    </vt:vector>
  </TitlesOfParts>
  <Company>Windows XP Colossus Edition 2 Reloaded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Gateway</cp:lastModifiedBy>
  <cp:lastPrinted>2012-03-06T12:50:42Z</cp:lastPrinted>
  <dcterms:created xsi:type="dcterms:W3CDTF">2012-03-06T12:18:52Z</dcterms:created>
  <dcterms:modified xsi:type="dcterms:W3CDTF">2013-06-27T13:30:31Z</dcterms:modified>
</cp:coreProperties>
</file>